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4697\Documents\Blackhole\CFP\Elementum Money\"/>
    </mc:Choice>
  </mc:AlternateContent>
  <bookViews>
    <workbookView xWindow="0" yWindow="0" windowWidth="20490" windowHeight="7755" activeTab="2"/>
  </bookViews>
  <sheets>
    <sheet name="HLV Approach" sheetId="1" r:id="rId1"/>
    <sheet name="Needs Approach" sheetId="2" r:id="rId2"/>
    <sheet name="Homemaker Insurance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3" l="1"/>
  <c r="C4" i="3"/>
  <c r="C8" i="2"/>
  <c r="C6" i="1"/>
  <c r="C7" i="1" s="1"/>
  <c r="C11" i="1" s="1"/>
  <c r="I6" i="2"/>
  <c r="I8" i="2" s="1"/>
  <c r="C11" i="2" s="1"/>
  <c r="C13" i="2" s="1"/>
  <c r="C15" i="2" s="1"/>
  <c r="F6" i="2"/>
  <c r="F8" i="2" s="1"/>
  <c r="C4" i="2"/>
</calcChain>
</file>

<file path=xl/sharedStrings.xml><?xml version="1.0" encoding="utf-8"?>
<sst xmlns="http://schemas.openxmlformats.org/spreadsheetml/2006/main" count="42" uniqueCount="30">
  <si>
    <t>Monthly Expenses</t>
  </si>
  <si>
    <t>Annual expenses</t>
  </si>
  <si>
    <t>LIVING EXPENSES</t>
  </si>
  <si>
    <t>No. of years required</t>
  </si>
  <si>
    <t>Rate of return expected on corpus</t>
  </si>
  <si>
    <t>Inflation assumed</t>
  </si>
  <si>
    <t>Present value for the expenses</t>
  </si>
  <si>
    <t>Childs' education (budget in current terms)</t>
  </si>
  <si>
    <t>Time required in (in years)</t>
  </si>
  <si>
    <t>Childs' wedding (budget in current terms)</t>
  </si>
  <si>
    <t>Education rate of inflation</t>
  </si>
  <si>
    <t>Expense required at the time</t>
  </si>
  <si>
    <t>Present value for childs' education</t>
  </si>
  <si>
    <t>GOAL OF CHILD'S EDUCATION</t>
  </si>
  <si>
    <t>GOAL OF CHILD'S WEDDING</t>
  </si>
  <si>
    <t>Wedding rate of inflation</t>
  </si>
  <si>
    <t>Present value for childs' wedding</t>
  </si>
  <si>
    <t>TOTAL OF LIVING EXPENSES AND GOALS</t>
  </si>
  <si>
    <t>Oustanding Home Loan</t>
  </si>
  <si>
    <t>Total Financial Needs</t>
  </si>
  <si>
    <t>Life Insurance policy required</t>
  </si>
  <si>
    <t>Monthly Salary</t>
  </si>
  <si>
    <t>Personal expenses</t>
  </si>
  <si>
    <t>Salary to be considered</t>
  </si>
  <si>
    <t>HUMAN (ECONOMIC) LIFE VALUE APPROACH</t>
  </si>
  <si>
    <t>Current Assets</t>
  </si>
  <si>
    <t>Expenses per month</t>
  </si>
  <si>
    <t>HOMEMAKER LIFE INSURANCE</t>
  </si>
  <si>
    <t>Rate of return on the corpus</t>
  </si>
  <si>
    <t>Life Insurance cover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</si>
</sst>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6" formatCode="_ [$₹-445]\ * #,##0.00_ ;_ [$₹-445]\ * \-#,##0.00_ ;_ [$₹-445]\ * &quot;-&quot;??_ ;_ @_ "/>
    <numFmt numFmtId="167" formatCode="_ [$₹-445]\ * #,##0_ ;_ [$₹-445]\ * \-#,##0_ ;_ [$₹-445]\ * &quot;-&quot;_ ;_ @_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8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9" fontId="0" fillId="0" borderId="1" xfId="0" applyNumberFormat="1" applyBorder="1"/>
    <xf numFmtId="166" fontId="0" fillId="0" borderId="1" xfId="0" applyNumberFormat="1" applyBorder="1"/>
    <xf numFmtId="9" fontId="0" fillId="0" borderId="1" xfId="0" applyNumberFormat="1" applyFont="1" applyBorder="1"/>
    <xf numFmtId="166" fontId="0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Fill="1" applyBorder="1"/>
    <xf numFmtId="167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0"/>
  <sheetViews>
    <sheetView topLeftCell="A2" workbookViewId="0">
      <selection activeCell="C17" sqref="C17"/>
    </sheetView>
  </sheetViews>
  <sheetFormatPr defaultRowHeight="15" x14ac:dyDescent="0.25"/>
  <cols>
    <col min="2" max="2" width="32.140625" customWidth="1"/>
    <col min="3" max="3" width="15.42578125" customWidth="1"/>
    <col min="9" max="9" width="14.5703125" bestFit="1" customWidth="1"/>
    <col min="10" max="10" width="13.5703125" bestFit="1" customWidth="1"/>
  </cols>
  <sheetData>
    <row r="3" spans="2:10" x14ac:dyDescent="0.25">
      <c r="B3" s="9" t="s">
        <v>24</v>
      </c>
      <c r="C3" s="10"/>
    </row>
    <row r="4" spans="2:10" x14ac:dyDescent="0.25">
      <c r="B4" s="3" t="s">
        <v>21</v>
      </c>
      <c r="C4" s="4">
        <v>80000</v>
      </c>
    </row>
    <row r="5" spans="2:10" x14ac:dyDescent="0.25">
      <c r="B5" s="3" t="s">
        <v>22</v>
      </c>
      <c r="C5" s="4">
        <v>10000</v>
      </c>
    </row>
    <row r="6" spans="2:10" x14ac:dyDescent="0.25">
      <c r="B6" s="3" t="s">
        <v>23</v>
      </c>
      <c r="C6" s="4">
        <f>C4-C5</f>
        <v>70000</v>
      </c>
    </row>
    <row r="7" spans="2:10" x14ac:dyDescent="0.25">
      <c r="B7" s="3" t="s">
        <v>1</v>
      </c>
      <c r="C7" s="4">
        <f>C6*12</f>
        <v>840000</v>
      </c>
    </row>
    <row r="8" spans="2:10" x14ac:dyDescent="0.25">
      <c r="B8" s="3" t="s">
        <v>3</v>
      </c>
      <c r="C8" s="4">
        <v>25</v>
      </c>
    </row>
    <row r="9" spans="2:10" x14ac:dyDescent="0.25">
      <c r="B9" s="3" t="s">
        <v>4</v>
      </c>
      <c r="C9" s="5">
        <v>0.08</v>
      </c>
    </row>
    <row r="10" spans="2:10" x14ac:dyDescent="0.25">
      <c r="B10" s="3" t="s">
        <v>5</v>
      </c>
      <c r="C10" s="5">
        <v>0.05</v>
      </c>
    </row>
    <row r="11" spans="2:10" x14ac:dyDescent="0.25">
      <c r="B11" s="3" t="s">
        <v>6</v>
      </c>
      <c r="C11" s="6">
        <f>PV((1+C9)/(1+C10)-1,C8,-C7,0,1)</f>
        <v>15287273.958248539</v>
      </c>
      <c r="I11" s="1"/>
    </row>
    <row r="12" spans="2:10" x14ac:dyDescent="0.25">
      <c r="I12" s="1"/>
    </row>
    <row r="14" spans="2:10" x14ac:dyDescent="0.25">
      <c r="I14" s="1"/>
      <c r="J14" s="1"/>
    </row>
    <row r="15" spans="2:10" x14ac:dyDescent="0.25">
      <c r="I15" s="1"/>
      <c r="J15" s="1"/>
    </row>
    <row r="18" spans="9:9" x14ac:dyDescent="0.25">
      <c r="I18" s="1"/>
    </row>
    <row r="19" spans="9:9" x14ac:dyDescent="0.25">
      <c r="I19" s="1"/>
    </row>
    <row r="20" spans="9:9" x14ac:dyDescent="0.25">
      <c r="I20" s="1"/>
    </row>
  </sheetData>
  <mergeCells count="1">
    <mergeCell ref="B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"/>
  <sheetViews>
    <sheetView workbookViewId="0">
      <selection activeCell="H14" sqref="H14"/>
    </sheetView>
  </sheetViews>
  <sheetFormatPr defaultRowHeight="15" x14ac:dyDescent="0.25"/>
  <cols>
    <col min="1" max="1" width="4" customWidth="1"/>
    <col min="2" max="2" width="37.7109375" customWidth="1"/>
    <col min="3" max="3" width="15.28515625" customWidth="1"/>
    <col min="4" max="4" width="3.28515625" customWidth="1"/>
    <col min="5" max="5" width="38.85546875" customWidth="1"/>
    <col min="6" max="6" width="14.140625" customWidth="1"/>
    <col min="7" max="7" width="3.7109375" customWidth="1"/>
    <col min="8" max="8" width="37.5703125" customWidth="1"/>
    <col min="9" max="9" width="15.140625" customWidth="1"/>
    <col min="10" max="10" width="3.7109375" customWidth="1"/>
  </cols>
  <sheetData>
    <row r="2" spans="2:9" x14ac:dyDescent="0.25">
      <c r="B2" s="2" t="s">
        <v>2</v>
      </c>
      <c r="C2" s="2"/>
      <c r="E2" s="2" t="s">
        <v>13</v>
      </c>
      <c r="F2" s="2"/>
      <c r="H2" s="2" t="s">
        <v>14</v>
      </c>
      <c r="I2" s="2"/>
    </row>
    <row r="3" spans="2:9" x14ac:dyDescent="0.25">
      <c r="B3" s="3" t="s">
        <v>0</v>
      </c>
      <c r="C3" s="4">
        <v>40000</v>
      </c>
      <c r="E3" s="3" t="s">
        <v>7</v>
      </c>
      <c r="F3" s="4">
        <v>1000000</v>
      </c>
      <c r="H3" s="3" t="s">
        <v>9</v>
      </c>
      <c r="I3" s="4">
        <v>2000000</v>
      </c>
    </row>
    <row r="4" spans="2:9" x14ac:dyDescent="0.25">
      <c r="B4" s="3" t="s">
        <v>1</v>
      </c>
      <c r="C4" s="4">
        <f>C3*12</f>
        <v>480000</v>
      </c>
      <c r="E4" s="3" t="s">
        <v>8</v>
      </c>
      <c r="F4" s="4">
        <v>16</v>
      </c>
      <c r="H4" s="3" t="s">
        <v>8</v>
      </c>
      <c r="I4" s="4">
        <v>26</v>
      </c>
    </row>
    <row r="5" spans="2:9" x14ac:dyDescent="0.25">
      <c r="B5" s="3" t="s">
        <v>3</v>
      </c>
      <c r="C5" s="4">
        <v>45</v>
      </c>
      <c r="E5" s="3" t="s">
        <v>10</v>
      </c>
      <c r="F5" s="7">
        <v>0.1</v>
      </c>
      <c r="H5" s="3" t="s">
        <v>15</v>
      </c>
      <c r="I5" s="7">
        <v>7.0000000000000007E-2</v>
      </c>
    </row>
    <row r="6" spans="2:9" x14ac:dyDescent="0.25">
      <c r="B6" s="3" t="s">
        <v>4</v>
      </c>
      <c r="C6" s="5">
        <v>0.08</v>
      </c>
      <c r="E6" s="3" t="s">
        <v>11</v>
      </c>
      <c r="F6" s="8">
        <f>FV(F5,F4,0,-F3,0)</f>
        <v>4594972.9863572214</v>
      </c>
      <c r="H6" s="3" t="s">
        <v>11</v>
      </c>
      <c r="I6" s="8">
        <f>FV(I5,I4,0,-I3,0)</f>
        <v>11614705.849862985</v>
      </c>
    </row>
    <row r="7" spans="2:9" x14ac:dyDescent="0.25">
      <c r="B7" s="3" t="s">
        <v>5</v>
      </c>
      <c r="C7" s="5">
        <v>0.05</v>
      </c>
      <c r="E7" s="3" t="s">
        <v>4</v>
      </c>
      <c r="F7" s="5">
        <v>0.08</v>
      </c>
      <c r="H7" s="3" t="s">
        <v>4</v>
      </c>
      <c r="I7" s="5">
        <v>0.08</v>
      </c>
    </row>
    <row r="8" spans="2:9" x14ac:dyDescent="0.25">
      <c r="B8" s="3" t="s">
        <v>6</v>
      </c>
      <c r="C8" s="6">
        <f>PV((1+C6)/(1+C7)-1,C5,-C4,0,1)</f>
        <v>12416004.109053351</v>
      </c>
      <c r="E8" s="3" t="s">
        <v>12</v>
      </c>
      <c r="F8" s="6">
        <f>PV(F7,F4,0,-F6,0)</f>
        <v>1341228.8134180163</v>
      </c>
      <c r="H8" s="3" t="s">
        <v>16</v>
      </c>
      <c r="I8" s="6">
        <f>PV(I7,I4,0,-I6,0)</f>
        <v>1570328.7170155128</v>
      </c>
    </row>
    <row r="11" spans="2:9" x14ac:dyDescent="0.25">
      <c r="B11" s="11" t="s">
        <v>17</v>
      </c>
      <c r="C11" s="6">
        <f>C8+F8+I8</f>
        <v>15327561.639486879</v>
      </c>
    </row>
    <row r="12" spans="2:9" x14ac:dyDescent="0.25">
      <c r="B12" s="11" t="s">
        <v>18</v>
      </c>
      <c r="C12" s="6">
        <v>4500000</v>
      </c>
    </row>
    <row r="13" spans="2:9" x14ac:dyDescent="0.25">
      <c r="B13" s="11" t="s">
        <v>19</v>
      </c>
      <c r="C13" s="6">
        <f>C11+C12</f>
        <v>19827561.639486879</v>
      </c>
    </row>
    <row r="14" spans="2:9" x14ac:dyDescent="0.25">
      <c r="B14" s="11" t="s">
        <v>25</v>
      </c>
      <c r="C14" s="6">
        <v>1500000</v>
      </c>
    </row>
    <row r="15" spans="2:9" x14ac:dyDescent="0.25">
      <c r="B15" s="11" t="s">
        <v>20</v>
      </c>
      <c r="C15" s="6">
        <f>C13-C14</f>
        <v>18327561.639486879</v>
      </c>
    </row>
  </sheetData>
  <mergeCells count="3">
    <mergeCell ref="B2:C2"/>
    <mergeCell ref="E2:F2"/>
    <mergeCell ref="H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tabSelected="1" workbookViewId="0">
      <selection activeCell="E15" sqref="E15"/>
    </sheetView>
  </sheetViews>
  <sheetFormatPr defaultRowHeight="15" x14ac:dyDescent="0.25"/>
  <cols>
    <col min="2" max="2" width="27" customWidth="1"/>
    <col min="3" max="3" width="12" customWidth="1"/>
  </cols>
  <sheetData>
    <row r="2" spans="2:3" x14ac:dyDescent="0.25">
      <c r="B2" s="2" t="s">
        <v>27</v>
      </c>
      <c r="C2" s="2"/>
    </row>
    <row r="3" spans="2:3" x14ac:dyDescent="0.25">
      <c r="B3" s="4" t="s">
        <v>26</v>
      </c>
      <c r="C3" s="4">
        <v>30000</v>
      </c>
    </row>
    <row r="4" spans="2:3" x14ac:dyDescent="0.25">
      <c r="B4" s="4" t="s">
        <v>1</v>
      </c>
      <c r="C4" s="4">
        <f>C3*12</f>
        <v>360000</v>
      </c>
    </row>
    <row r="5" spans="2:3" x14ac:dyDescent="0.25">
      <c r="B5" s="4" t="s">
        <v>3</v>
      </c>
      <c r="C5" s="4">
        <v>13</v>
      </c>
    </row>
    <row r="6" spans="2:3" x14ac:dyDescent="0.25">
      <c r="B6" s="4" t="s">
        <v>28</v>
      </c>
      <c r="C6" s="5">
        <v>0.08</v>
      </c>
    </row>
    <row r="7" spans="2:3" x14ac:dyDescent="0.25">
      <c r="B7" s="4" t="s">
        <v>5</v>
      </c>
      <c r="C7" s="5">
        <v>0.05</v>
      </c>
    </row>
    <row r="8" spans="2:3" x14ac:dyDescent="0.25">
      <c r="B8" s="4" t="s">
        <v>29</v>
      </c>
      <c r="C8" s="12">
        <f>PV((1+C6)/(1+C7)-1,C5,-C4,0,0)</f>
        <v>3863799.1187183443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HLV Approach</vt:lpstr>
      <vt:lpstr>Needs Approach</vt:lpstr>
      <vt:lpstr>Homemaker Insurance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Aparna Aggarwal</dc:creator>
  <cp:lastModifiedBy>Aparna Aggarwal</cp:lastModifiedBy>
  <dcterms:created xsi:type="dcterms:W3CDTF">2017-11-09T10:16:53Z</dcterms:created>
  <dcterms:modified xsi:type="dcterms:W3CDTF">2017-11-09T13:42:12Z</dcterms:modified>
</cp:coreProperties>
</file>