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rna\Documents\Elementum Money\Published posts\"/>
    </mc:Choice>
  </mc:AlternateContent>
  <bookViews>
    <workbookView xWindow="0" yWindow="0" windowWidth="20490" windowHeight="7755"/>
  </bookViews>
  <sheets>
    <sheet name="Equal" sheetId="1" r:id="rId1"/>
    <sheet name="Step up" sheetId="2" r:id="rId2"/>
    <sheet name="Working for step up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4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3" i="3"/>
  <c r="C2" i="3"/>
  <c r="B4" i="3" l="1"/>
  <c r="B5" i="3"/>
  <c r="B6" i="3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3" i="3"/>
  <c r="E7" i="2" l="1"/>
  <c r="E8" i="2" l="1"/>
  <c r="E5" i="1" l="1"/>
  <c r="E1" i="2"/>
  <c r="E6" i="2"/>
  <c r="B13" i="2"/>
  <c r="B10" i="2"/>
  <c r="B6" i="2"/>
  <c r="B8" i="2" s="1"/>
  <c r="B4" i="2"/>
  <c r="E1" i="1"/>
  <c r="B11" i="1"/>
  <c r="B10" i="1"/>
  <c r="B11" i="2" l="1"/>
  <c r="B14" i="2" s="1"/>
  <c r="B6" i="1" l="1"/>
  <c r="B8" i="1" s="1"/>
  <c r="B4" i="1"/>
  <c r="B13" i="1" s="1"/>
  <c r="B14" i="1" l="1"/>
</calcChain>
</file>

<file path=xl/sharedStrings.xml><?xml version="1.0" encoding="utf-8"?>
<sst xmlns="http://schemas.openxmlformats.org/spreadsheetml/2006/main" count="47" uniqueCount="28">
  <si>
    <t>Current age</t>
  </si>
  <si>
    <t>Age of retirement</t>
  </si>
  <si>
    <t>Years to retirement</t>
  </si>
  <si>
    <t>Monthly requirement at retirement</t>
  </si>
  <si>
    <t>Annual requirement at retirement</t>
  </si>
  <si>
    <t>Annual rate of inflation</t>
  </si>
  <si>
    <t>Inflated amount required per year at time of retirement</t>
  </si>
  <si>
    <t>Medical expenses corpus in today's cost</t>
  </si>
  <si>
    <t>Inflated medical expenses corpus</t>
  </si>
  <si>
    <t>Total retirement corpus required</t>
  </si>
  <si>
    <t>Living expenses corpus required</t>
  </si>
  <si>
    <t>Returns on investing retirement corpus</t>
  </si>
  <si>
    <t>Age expectancy</t>
  </si>
  <si>
    <t>Real return (returns on retirement corpus taking into account inflation)</t>
  </si>
  <si>
    <t>Number of years to build corpus</t>
  </si>
  <si>
    <t>Assumed rate of return</t>
  </si>
  <si>
    <t>Final amount required</t>
  </si>
  <si>
    <t>Monthly investment</t>
  </si>
  <si>
    <t>Current accumulated amount</t>
  </si>
  <si>
    <t>Frequency of investing (number of periods a month)</t>
  </si>
  <si>
    <t>Year</t>
  </si>
  <si>
    <t>Accumulated amount at the end</t>
  </si>
  <si>
    <t>SIP Amount</t>
  </si>
  <si>
    <t>Step up increment percentage</t>
  </si>
  <si>
    <t>First SIP Amount</t>
  </si>
  <si>
    <t>Multiplier amount as per number of years</t>
  </si>
  <si>
    <t>Frequency of investing (number of periods a year)</t>
  </si>
  <si>
    <t>Monthly 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</si>
</sst>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₹&quot;\ #,##0;[Red]&quot;₹&quot;\ \-#,##0"/>
    <numFmt numFmtId="164" formatCode="&quot;$&quot;#,##0.00_);[Red]\(&quot;$&quot;#,##0.00\)"/>
    <numFmt numFmtId="165" formatCode="[$₹-445]\ #,##0.00;[Red][$₹-445]\ \-#,##0.00"/>
    <numFmt numFmtId="166" formatCode="[$₹-445]\ #,##0"/>
    <numFmt numFmtId="167" formatCode="#,##0;[Red]#,##0"/>
    <numFmt numFmtId="168" formatCode="[$₹-445]\ #,##0;[Red][$₹-445]\ \-#,##0"/>
    <numFmt numFmtId="169" formatCode="#,##0.00;[Red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wrapText="1"/>
    </xf>
    <xf numFmtId="0" fontId="0" fillId="2" borderId="2" xfId="0" applyFill="1" applyBorder="1"/>
    <xf numFmtId="0" fontId="0" fillId="0" borderId="3" xfId="0" applyBorder="1" applyAlignment="1">
      <alignment wrapText="1"/>
    </xf>
    <xf numFmtId="0" fontId="0" fillId="2" borderId="4" xfId="0" applyFill="1" applyBorder="1"/>
    <xf numFmtId="0" fontId="0" fillId="0" borderId="4" xfId="0" applyBorder="1"/>
    <xf numFmtId="10" fontId="0" fillId="0" borderId="4" xfId="0" applyNumberFormat="1" applyBorder="1"/>
    <xf numFmtId="1" fontId="0" fillId="0" borderId="4" xfId="0" applyNumberFormat="1" applyBorder="1"/>
    <xf numFmtId="0" fontId="0" fillId="0" borderId="5" xfId="0" applyBorder="1" applyAlignment="1">
      <alignment wrapText="1"/>
    </xf>
    <xf numFmtId="0" fontId="0" fillId="0" borderId="2" xfId="0" applyBorder="1"/>
    <xf numFmtId="9" fontId="0" fillId="2" borderId="4" xfId="0" applyNumberFormat="1" applyFill="1" applyBorder="1"/>
    <xf numFmtId="166" fontId="0" fillId="0" borderId="4" xfId="0" applyNumberFormat="1" applyBorder="1"/>
    <xf numFmtId="0" fontId="2" fillId="3" borderId="5" xfId="0" applyFont="1" applyFill="1" applyBorder="1" applyAlignment="1">
      <alignment wrapText="1"/>
    </xf>
    <xf numFmtId="166" fontId="0" fillId="0" borderId="6" xfId="0" applyNumberFormat="1" applyBorder="1"/>
    <xf numFmtId="166" fontId="0" fillId="2" borderId="4" xfId="0" applyNumberFormat="1" applyFill="1" applyBorder="1"/>
    <xf numFmtId="167" fontId="0" fillId="0" borderId="4" xfId="0" applyNumberFormat="1" applyBorder="1"/>
    <xf numFmtId="168" fontId="2" fillId="3" borderId="6" xfId="0" applyNumberFormat="1" applyFont="1" applyFill="1" applyBorder="1"/>
    <xf numFmtId="6" fontId="2" fillId="3" borderId="6" xfId="0" applyNumberFormat="1" applyFont="1" applyFill="1" applyBorder="1"/>
    <xf numFmtId="9" fontId="0" fillId="4" borderId="4" xfId="0" applyNumberFormat="1" applyFill="1" applyBorder="1"/>
    <xf numFmtId="0" fontId="0" fillId="0" borderId="4" xfId="0" applyFill="1" applyBorder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0" sqref="F10"/>
    </sheetView>
  </sheetViews>
  <sheetFormatPr defaultRowHeight="15" x14ac:dyDescent="0.25"/>
  <cols>
    <col min="1" max="1" width="39" style="4" customWidth="1"/>
    <col min="2" max="2" width="17.140625" customWidth="1"/>
    <col min="4" max="4" width="32" style="4" customWidth="1"/>
    <col min="5" max="5" width="20.7109375" customWidth="1"/>
    <col min="6" max="6" width="14.85546875" customWidth="1"/>
  </cols>
  <sheetData>
    <row r="1" spans="1:6" x14ac:dyDescent="0.25">
      <c r="A1" s="8" t="s">
        <v>0</v>
      </c>
      <c r="B1" s="9">
        <v>31</v>
      </c>
      <c r="D1" s="8" t="s">
        <v>14</v>
      </c>
      <c r="E1" s="16">
        <f>B4</f>
        <v>29</v>
      </c>
    </row>
    <row r="2" spans="1:6" ht="30" x14ac:dyDescent="0.25">
      <c r="A2" s="10" t="s">
        <v>1</v>
      </c>
      <c r="B2" s="11">
        <v>60</v>
      </c>
      <c r="D2" s="10" t="s">
        <v>19</v>
      </c>
      <c r="E2" s="26">
        <v>12</v>
      </c>
      <c r="F2" s="5" t="s">
        <v>27</v>
      </c>
    </row>
    <row r="3" spans="1:6" x14ac:dyDescent="0.25">
      <c r="A3" s="10" t="s">
        <v>12</v>
      </c>
      <c r="B3" s="11">
        <v>85</v>
      </c>
      <c r="D3" s="10" t="s">
        <v>18</v>
      </c>
      <c r="E3" s="11">
        <v>0</v>
      </c>
    </row>
    <row r="4" spans="1:6" x14ac:dyDescent="0.25">
      <c r="A4" s="10" t="s">
        <v>2</v>
      </c>
      <c r="B4" s="12">
        <f>B2-B1</f>
        <v>29</v>
      </c>
      <c r="D4" s="10" t="s">
        <v>15</v>
      </c>
      <c r="E4" s="25">
        <v>0.12</v>
      </c>
    </row>
    <row r="5" spans="1:6" x14ac:dyDescent="0.25">
      <c r="A5" s="10" t="s">
        <v>3</v>
      </c>
      <c r="B5" s="21">
        <v>50000</v>
      </c>
      <c r="D5" s="10" t="s">
        <v>16</v>
      </c>
      <c r="E5" s="14">
        <f>B14</f>
        <v>49062201.663879268</v>
      </c>
    </row>
    <row r="6" spans="1:6" ht="16.5" thickBot="1" x14ac:dyDescent="0.3">
      <c r="A6" s="10" t="s">
        <v>4</v>
      </c>
      <c r="B6" s="18">
        <f>B5*12</f>
        <v>600000</v>
      </c>
      <c r="D6" s="19" t="s">
        <v>17</v>
      </c>
      <c r="E6" s="24">
        <f>-PMT(((1+E4)^(1/E2))-1,E1*E2,-E3,E5,1)</f>
        <v>17909.375417756095</v>
      </c>
    </row>
    <row r="7" spans="1:6" x14ac:dyDescent="0.25">
      <c r="A7" s="10" t="s">
        <v>5</v>
      </c>
      <c r="B7" s="25">
        <v>0.05</v>
      </c>
    </row>
    <row r="8" spans="1:6" ht="31.5" customHeight="1" x14ac:dyDescent="0.25">
      <c r="A8" s="10" t="s">
        <v>6</v>
      </c>
      <c r="B8" s="18">
        <f>B6*((1+B7)^B4)</f>
        <v>2469681.3572289511</v>
      </c>
    </row>
    <row r="9" spans="1:6" x14ac:dyDescent="0.25">
      <c r="A9" s="10" t="s">
        <v>11</v>
      </c>
      <c r="B9" s="25">
        <v>0.08</v>
      </c>
    </row>
    <row r="10" spans="1:6" ht="30" x14ac:dyDescent="0.25">
      <c r="A10" s="10" t="s">
        <v>13</v>
      </c>
      <c r="B10" s="13">
        <f>((1+B9)/(1+B7))-1</f>
        <v>2.8571428571428692E-2</v>
      </c>
    </row>
    <row r="11" spans="1:6" x14ac:dyDescent="0.25">
      <c r="A11" s="10" t="s">
        <v>10</v>
      </c>
      <c r="B11" s="18">
        <f>PV(B10,B3-B2,-B8,0,1)</f>
        <v>44946066.06849768</v>
      </c>
    </row>
    <row r="12" spans="1:6" x14ac:dyDescent="0.25">
      <c r="A12" s="10" t="s">
        <v>7</v>
      </c>
      <c r="B12" s="21">
        <v>1000000</v>
      </c>
    </row>
    <row r="13" spans="1:6" x14ac:dyDescent="0.25">
      <c r="A13" s="10" t="s">
        <v>8</v>
      </c>
      <c r="B13" s="18">
        <f>B12*((1+B7)^B4)</f>
        <v>4116135.5953815849</v>
      </c>
    </row>
    <row r="14" spans="1:6" ht="15.75" thickBot="1" x14ac:dyDescent="0.3">
      <c r="A14" s="15" t="s">
        <v>9</v>
      </c>
      <c r="B14" s="20">
        <f>B11+B13</f>
        <v>49062201.663879268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E7" sqref="E7"/>
    </sheetView>
  </sheetViews>
  <sheetFormatPr defaultRowHeight="15" x14ac:dyDescent="0.25"/>
  <cols>
    <col min="1" max="1" width="39" style="4" customWidth="1"/>
    <col min="2" max="2" width="17.140625" customWidth="1"/>
    <col min="4" max="4" width="32" style="4" customWidth="1"/>
    <col min="5" max="5" width="14.5703125" customWidth="1"/>
    <col min="6" max="6" width="22.85546875" customWidth="1"/>
    <col min="7" max="8" width="13.28515625" customWidth="1"/>
    <col min="9" max="9" width="30.7109375" customWidth="1"/>
  </cols>
  <sheetData>
    <row r="1" spans="1:9" x14ac:dyDescent="0.25">
      <c r="A1" s="8" t="s">
        <v>0</v>
      </c>
      <c r="B1" s="9">
        <v>31</v>
      </c>
      <c r="D1" s="8" t="s">
        <v>14</v>
      </c>
      <c r="E1" s="16">
        <f>B4</f>
        <v>29</v>
      </c>
      <c r="G1" s="5"/>
      <c r="H1" s="5"/>
      <c r="I1" s="5"/>
    </row>
    <row r="2" spans="1:9" ht="30" x14ac:dyDescent="0.25">
      <c r="A2" s="10" t="s">
        <v>1</v>
      </c>
      <c r="B2" s="11">
        <v>60</v>
      </c>
      <c r="D2" s="10" t="s">
        <v>26</v>
      </c>
      <c r="E2" s="11">
        <v>12</v>
      </c>
      <c r="F2" s="5" t="s">
        <v>27</v>
      </c>
      <c r="H2" s="3"/>
      <c r="I2" s="7"/>
    </row>
    <row r="3" spans="1:9" x14ac:dyDescent="0.25">
      <c r="A3" s="10" t="s">
        <v>12</v>
      </c>
      <c r="B3" s="11">
        <v>85</v>
      </c>
      <c r="D3" s="10" t="s">
        <v>18</v>
      </c>
      <c r="E3" s="11">
        <v>0</v>
      </c>
      <c r="H3" s="3"/>
      <c r="I3" s="7"/>
    </row>
    <row r="4" spans="1:9" x14ac:dyDescent="0.25">
      <c r="A4" s="10" t="s">
        <v>2</v>
      </c>
      <c r="B4" s="12">
        <f>B2-B1</f>
        <v>29</v>
      </c>
      <c r="D4" s="10" t="s">
        <v>15</v>
      </c>
      <c r="E4" s="25">
        <v>0.12</v>
      </c>
      <c r="H4" s="3"/>
      <c r="I4" s="7"/>
    </row>
    <row r="5" spans="1:9" x14ac:dyDescent="0.25">
      <c r="A5" s="10" t="s">
        <v>3</v>
      </c>
      <c r="B5" s="21">
        <v>50000</v>
      </c>
      <c r="D5" s="10" t="s">
        <v>23</v>
      </c>
      <c r="E5" s="17">
        <v>0.05</v>
      </c>
      <c r="H5" s="3"/>
      <c r="I5" s="7"/>
    </row>
    <row r="6" spans="1:9" x14ac:dyDescent="0.25">
      <c r="A6" s="10" t="s">
        <v>4</v>
      </c>
      <c r="B6" s="18">
        <f>B5*12</f>
        <v>600000</v>
      </c>
      <c r="D6" s="10" t="s">
        <v>16</v>
      </c>
      <c r="E6" s="18">
        <f>B14</f>
        <v>49062201.663879268</v>
      </c>
      <c r="H6" s="3"/>
      <c r="I6" s="7"/>
    </row>
    <row r="7" spans="1:9" ht="30" x14ac:dyDescent="0.25">
      <c r="A7" s="10" t="s">
        <v>5</v>
      </c>
      <c r="B7" s="25">
        <v>0.05</v>
      </c>
      <c r="D7" s="10" t="s">
        <v>25</v>
      </c>
      <c r="E7" s="22">
        <f>VLOOKUP(E1,'Working for step up'!A1:C41,3,FALSE)</f>
        <v>412791.84980336117</v>
      </c>
      <c r="H7" s="3"/>
      <c r="I7" s="7"/>
    </row>
    <row r="8" spans="1:9" ht="31.5" customHeight="1" thickBot="1" x14ac:dyDescent="0.3">
      <c r="A8" s="10" t="s">
        <v>6</v>
      </c>
      <c r="B8" s="18">
        <f>B6*((1+B7)^B4)</f>
        <v>2469681.3572289511</v>
      </c>
      <c r="D8" s="19" t="s">
        <v>24</v>
      </c>
      <c r="E8" s="23">
        <f>(E6/E7)*100</f>
        <v>11885.457934126047</v>
      </c>
      <c r="H8" s="3"/>
      <c r="I8" s="7"/>
    </row>
    <row r="9" spans="1:9" x14ac:dyDescent="0.25">
      <c r="A9" s="10" t="s">
        <v>11</v>
      </c>
      <c r="B9" s="25">
        <v>0.08</v>
      </c>
      <c r="E9" s="6"/>
      <c r="H9" s="3"/>
      <c r="I9" s="7"/>
    </row>
    <row r="10" spans="1:9" ht="30" x14ac:dyDescent="0.25">
      <c r="A10" s="10" t="s">
        <v>13</v>
      </c>
      <c r="B10" s="13">
        <f>((1+B9)/(1+B7))-1</f>
        <v>2.8571428571428692E-2</v>
      </c>
      <c r="E10" s="6"/>
      <c r="H10" s="3"/>
      <c r="I10" s="7"/>
    </row>
    <row r="11" spans="1:9" x14ac:dyDescent="0.25">
      <c r="A11" s="10" t="s">
        <v>10</v>
      </c>
      <c r="B11" s="18">
        <f>PV(B10,B3-B2,-B8,0,1)</f>
        <v>44946066.06849768</v>
      </c>
      <c r="H11" s="3"/>
      <c r="I11" s="7"/>
    </row>
    <row r="12" spans="1:9" x14ac:dyDescent="0.25">
      <c r="A12" s="10" t="s">
        <v>7</v>
      </c>
      <c r="B12" s="21">
        <v>1000000</v>
      </c>
      <c r="H12" s="3"/>
      <c r="I12" s="7"/>
    </row>
    <row r="13" spans="1:9" x14ac:dyDescent="0.25">
      <c r="A13" s="10" t="s">
        <v>8</v>
      </c>
      <c r="B13" s="18">
        <f>B12*((1+B7)^B4)</f>
        <v>4116135.5953815849</v>
      </c>
      <c r="H13" s="3"/>
      <c r="I13" s="7"/>
    </row>
    <row r="14" spans="1:9" ht="15.75" thickBot="1" x14ac:dyDescent="0.3">
      <c r="A14" s="15" t="s">
        <v>9</v>
      </c>
      <c r="B14" s="20">
        <f>B11+B13</f>
        <v>49062201.663879268</v>
      </c>
      <c r="H14" s="3"/>
      <c r="I14" s="7"/>
    </row>
    <row r="15" spans="1:9" x14ac:dyDescent="0.25">
      <c r="H15" s="3"/>
      <c r="I15" s="7"/>
    </row>
    <row r="16" spans="1:9" x14ac:dyDescent="0.25">
      <c r="H16" s="3"/>
      <c r="I16" s="7"/>
    </row>
    <row r="17" spans="8:9" x14ac:dyDescent="0.25">
      <c r="H17" s="3"/>
      <c r="I17" s="7"/>
    </row>
    <row r="18" spans="8:9" x14ac:dyDescent="0.25">
      <c r="H18" s="3"/>
      <c r="I18" s="7"/>
    </row>
    <row r="19" spans="8:9" x14ac:dyDescent="0.25">
      <c r="H19" s="3"/>
      <c r="I19" s="7"/>
    </row>
    <row r="20" spans="8:9" x14ac:dyDescent="0.25">
      <c r="H20" s="3"/>
      <c r="I20" s="7"/>
    </row>
    <row r="21" spans="8:9" x14ac:dyDescent="0.25">
      <c r="H21" s="3"/>
      <c r="I21" s="7"/>
    </row>
    <row r="22" spans="8:9" x14ac:dyDescent="0.25">
      <c r="H22" s="3"/>
      <c r="I22" s="7"/>
    </row>
    <row r="23" spans="8:9" x14ac:dyDescent="0.25">
      <c r="H23" s="3"/>
      <c r="I23" s="7"/>
    </row>
    <row r="24" spans="8:9" x14ac:dyDescent="0.25">
      <c r="H24" s="3"/>
      <c r="I24" s="7"/>
    </row>
    <row r="25" spans="8:9" x14ac:dyDescent="0.25">
      <c r="H25" s="3"/>
      <c r="I25" s="7"/>
    </row>
    <row r="26" spans="8:9" x14ac:dyDescent="0.25">
      <c r="H26" s="3"/>
      <c r="I26" s="7"/>
    </row>
    <row r="27" spans="8:9" x14ac:dyDescent="0.25">
      <c r="H27" s="3"/>
      <c r="I27" s="7"/>
    </row>
    <row r="28" spans="8:9" x14ac:dyDescent="0.25">
      <c r="H28" s="3"/>
      <c r="I28" s="7"/>
    </row>
    <row r="29" spans="8:9" x14ac:dyDescent="0.25">
      <c r="H29" s="3"/>
      <c r="I29" s="7"/>
    </row>
    <row r="30" spans="8:9" x14ac:dyDescent="0.25">
      <c r="H30" s="3"/>
      <c r="I30" s="7"/>
    </row>
    <row r="31" spans="8:9" x14ac:dyDescent="0.25">
      <c r="H31" s="3"/>
      <c r="I31" s="7"/>
    </row>
    <row r="32" spans="8:9" x14ac:dyDescent="0.25">
      <c r="H32" s="3"/>
      <c r="I32" s="7"/>
    </row>
    <row r="33" spans="8:9" x14ac:dyDescent="0.25">
      <c r="H33" s="3"/>
      <c r="I33" s="7"/>
    </row>
    <row r="34" spans="8:9" x14ac:dyDescent="0.25">
      <c r="H34" s="3"/>
      <c r="I34" s="7"/>
    </row>
    <row r="35" spans="8:9" x14ac:dyDescent="0.25">
      <c r="H35" s="3"/>
      <c r="I35" s="7"/>
    </row>
    <row r="36" spans="8:9" x14ac:dyDescent="0.25">
      <c r="H36" s="3"/>
      <c r="I36" s="7"/>
    </row>
    <row r="37" spans="8:9" x14ac:dyDescent="0.25">
      <c r="H37" s="3"/>
      <c r="I37" s="7"/>
    </row>
    <row r="38" spans="8:9" x14ac:dyDescent="0.25">
      <c r="H38" s="3"/>
      <c r="I38" s="7"/>
    </row>
    <row r="39" spans="8:9" x14ac:dyDescent="0.25">
      <c r="H39" s="3"/>
      <c r="I39" s="7"/>
    </row>
    <row r="40" spans="8:9" x14ac:dyDescent="0.25">
      <c r="H40" s="3"/>
      <c r="I40" s="7"/>
    </row>
    <row r="41" spans="8:9" x14ac:dyDescent="0.25">
      <c r="H41" s="3"/>
      <c r="I41" s="7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4" sqref="C4"/>
    </sheetView>
  </sheetViews>
  <sheetFormatPr defaultRowHeight="15" x14ac:dyDescent="0.25"/>
  <cols>
    <col min="1" max="1" width="6.140625" customWidth="1"/>
    <col min="2" max="2" width="13.28515625" customWidth="1"/>
    <col min="3" max="3" width="29.140625" customWidth="1"/>
    <col min="5" max="5" width="32" customWidth="1"/>
    <col min="6" max="6" width="20.7109375" customWidth="1"/>
    <col min="8" max="9" width="13.28515625" customWidth="1"/>
    <col min="10" max="10" width="30.7109375" customWidth="1"/>
  </cols>
  <sheetData>
    <row r="1" spans="1:10" x14ac:dyDescent="0.25">
      <c r="A1" s="5" t="s">
        <v>20</v>
      </c>
      <c r="B1" s="5" t="s">
        <v>22</v>
      </c>
      <c r="C1" s="5" t="s">
        <v>21</v>
      </c>
      <c r="E1" s="4"/>
      <c r="H1" s="5"/>
      <c r="I1" s="5"/>
      <c r="J1" s="5"/>
    </row>
    <row r="2" spans="1:10" x14ac:dyDescent="0.25">
      <c r="A2">
        <v>1</v>
      </c>
      <c r="B2" s="3">
        <v>100</v>
      </c>
      <c r="C2" s="27">
        <f>FV(((1+'Step up'!$E$4)^(1/'Step up'!$E$2))-1,'Step up'!$E$2,-B2,-'Step up'!$E$3,1)</f>
        <v>1276.6497908353235</v>
      </c>
      <c r="E2" s="4"/>
      <c r="I2" s="3"/>
      <c r="J2" s="6"/>
    </row>
    <row r="3" spans="1:10" x14ac:dyDescent="0.25">
      <c r="A3">
        <v>2</v>
      </c>
      <c r="B3" s="3">
        <f>B2*(100%+'Step up'!$E$5)</f>
        <v>105</v>
      </c>
      <c r="C3" s="27">
        <f>FV(((1+'Step up'!$E$4)^(1/'Step up'!$E$2))-1,'Step up'!$E$2,-B3,-C2,1)</f>
        <v>2770.3300461126537</v>
      </c>
      <c r="E3" s="4"/>
      <c r="I3" s="3"/>
      <c r="J3" s="6"/>
    </row>
    <row r="4" spans="1:10" x14ac:dyDescent="0.25">
      <c r="A4">
        <v>3</v>
      </c>
      <c r="B4" s="3">
        <f>B3*(100%+'Step up'!$E$5)</f>
        <v>110.25</v>
      </c>
      <c r="C4" s="27">
        <f>FV(((1+'Step up'!$E$4)^(1/'Step up'!$E$2))-1,'Step up'!$E$2,-B4,-C3,1)</f>
        <v>4510.2760460421205</v>
      </c>
      <c r="E4" s="4"/>
      <c r="F4" s="1"/>
      <c r="I4" s="3"/>
      <c r="J4" s="6"/>
    </row>
    <row r="5" spans="1:10" x14ac:dyDescent="0.25">
      <c r="A5">
        <v>4</v>
      </c>
      <c r="B5" s="3">
        <f>B4*(100%+'Step up'!$E$5)</f>
        <v>115.7625</v>
      </c>
      <c r="C5" s="27">
        <f>FV(((1+'Step up'!$E$4)^(1/'Step up'!$E$2))-1,'Step up'!$E$2,-B5,-C4,1)</f>
        <v>6529.390885682923</v>
      </c>
      <c r="E5" s="4"/>
      <c r="F5" s="1"/>
      <c r="I5" s="3"/>
      <c r="J5" s="6"/>
    </row>
    <row r="6" spans="1:10" x14ac:dyDescent="0.25">
      <c r="A6">
        <v>5</v>
      </c>
      <c r="B6" s="3">
        <f>B5*(100%+'Step up'!$E$5)</f>
        <v>121.55062500000001</v>
      </c>
      <c r="C6" s="27">
        <f>FV(((1+'Step up'!$E$4)^(1/'Step up'!$E$2))-1,'Step up'!$E$2,-B6,-C5,1)</f>
        <v>8864.6935917864121</v>
      </c>
      <c r="E6" s="4"/>
      <c r="F6" s="2"/>
      <c r="I6" s="3"/>
      <c r="J6" s="6"/>
    </row>
    <row r="7" spans="1:10" x14ac:dyDescent="0.25">
      <c r="A7">
        <v>6</v>
      </c>
      <c r="B7" s="3">
        <f>B6*(100%+'Step up'!$E$5)</f>
        <v>127.62815625000002</v>
      </c>
      <c r="C7" s="27">
        <f>FV(((1+'Step up'!$E$4)^(1/'Step up'!$E$2))-1,'Step up'!$E$2,-B7,-C6,1)</f>
        <v>11557.821412613399</v>
      </c>
      <c r="E7" s="4"/>
      <c r="F7" s="6"/>
      <c r="I7" s="3"/>
      <c r="J7" s="6"/>
    </row>
    <row r="8" spans="1:10" x14ac:dyDescent="0.25">
      <c r="A8">
        <v>7</v>
      </c>
      <c r="B8" s="3">
        <f>B7*(100%+'Step up'!$E$5)</f>
        <v>134.00956406250003</v>
      </c>
      <c r="C8" s="27">
        <f>FV(((1+'Step up'!$E$4)^(1/'Step up'!$E$2))-1,'Step up'!$E$2,-B8,-C7,1)</f>
        <v>14655.592801430259</v>
      </c>
      <c r="E8" s="4"/>
      <c r="F8" s="6"/>
      <c r="I8" s="3"/>
      <c r="J8" s="6"/>
    </row>
    <row r="9" spans="1:10" x14ac:dyDescent="0.25">
      <c r="A9">
        <v>8</v>
      </c>
      <c r="B9" s="3">
        <f>B8*(100%+'Step up'!$E$5)</f>
        <v>140.71004226562505</v>
      </c>
      <c r="C9" s="27">
        <f>FV(((1+'Step up'!$E$4)^(1/'Step up'!$E$2))-1,'Step up'!$E$2,-B9,-C8,1)</f>
        <v>18210.638397870309</v>
      </c>
      <c r="E9" s="4"/>
      <c r="F9" s="6"/>
      <c r="I9" s="3"/>
      <c r="J9" s="6"/>
    </row>
    <row r="10" spans="1:10" x14ac:dyDescent="0.25">
      <c r="A10">
        <v>9</v>
      </c>
      <c r="B10" s="3">
        <f>B9*(100%+'Step up'!$E$5)</f>
        <v>147.74554437890632</v>
      </c>
      <c r="C10" s="27">
        <f>FV(((1+'Step up'!$E$4)^(1/'Step up'!$E$2))-1,'Step up'!$E$2,-B10,-C9,1)</f>
        <v>22282.108188896593</v>
      </c>
      <c r="E10" s="4"/>
      <c r="F10" s="6"/>
      <c r="I10" s="3"/>
      <c r="J10" s="6"/>
    </row>
    <row r="11" spans="1:10" x14ac:dyDescent="0.25">
      <c r="A11">
        <v>10</v>
      </c>
      <c r="B11" s="3">
        <f>B10*(100%+'Step up'!$E$5)</f>
        <v>155.13282159785163</v>
      </c>
      <c r="C11" s="27">
        <f>FV(((1+'Step up'!$E$4)^(1/'Step up'!$E$2))-1,'Step up'!$E$2,-B11,-C10,1)</f>
        <v>26936.464014010126</v>
      </c>
      <c r="E11" s="4"/>
      <c r="I11" s="3"/>
      <c r="J11" s="6"/>
    </row>
    <row r="12" spans="1:10" x14ac:dyDescent="0.25">
      <c r="A12">
        <v>11</v>
      </c>
      <c r="B12" s="3">
        <f>B11*(100%+'Step up'!$E$5)</f>
        <v>162.88946267774421</v>
      </c>
      <c r="C12" s="27">
        <f>FV(((1+'Step up'!$E$4)^(1/'Step up'!$E$2))-1,'Step up'!$E$2,-B12,-C11,1)</f>
        <v>32248.367680259584</v>
      </c>
      <c r="E12" s="4"/>
      <c r="I12" s="3"/>
      <c r="J12" s="6"/>
    </row>
    <row r="13" spans="1:10" x14ac:dyDescent="0.25">
      <c r="A13">
        <v>12</v>
      </c>
      <c r="B13" s="3">
        <f>B12*(100%+'Step up'!$E$5)</f>
        <v>171.03393581163144</v>
      </c>
      <c r="C13" s="27">
        <f>FV(((1+'Step up'!$E$4)^(1/'Step up'!$E$2))-1,'Step up'!$E$2,-B13,-C12,1)</f>
        <v>38301.676185687393</v>
      </c>
      <c r="E13" s="4"/>
      <c r="I13" s="3"/>
      <c r="J13" s="6"/>
    </row>
    <row r="14" spans="1:10" x14ac:dyDescent="0.25">
      <c r="A14">
        <v>13</v>
      </c>
      <c r="B14" s="3">
        <f>B13*(100%+'Step up'!$E$5)</f>
        <v>179.58563260221302</v>
      </c>
      <c r="C14" s="27">
        <f>FV(((1+'Step up'!$E$4)^(1/'Step up'!$E$2))-1,'Step up'!$E$2,-B14,-C13,1)</f>
        <v>45190.556930956387</v>
      </c>
      <c r="E14" s="4"/>
      <c r="I14" s="3"/>
      <c r="J14" s="6"/>
    </row>
    <row r="15" spans="1:10" x14ac:dyDescent="0.25">
      <c r="A15">
        <v>14</v>
      </c>
      <c r="B15" s="3">
        <f>B14*(100%+'Step up'!$E$5)</f>
        <v>188.56491423232367</v>
      </c>
      <c r="C15" s="27">
        <f>FV(((1+'Step up'!$E$4)^(1/'Step up'!$E$2))-1,'Step up'!$E$2,-B15,-C14,1)</f>
        <v>53020.737345806985</v>
      </c>
      <c r="E15" s="4"/>
      <c r="I15" s="3"/>
      <c r="J15" s="6"/>
    </row>
    <row r="16" spans="1:10" x14ac:dyDescent="0.25">
      <c r="A16">
        <v>15</v>
      </c>
      <c r="B16" s="3">
        <f>B15*(100%+'Step up'!$E$5)</f>
        <v>197.99315994393987</v>
      </c>
      <c r="C16" s="27">
        <f>FV(((1+'Step up'!$E$4)^(1/'Step up'!$E$2))-1,'Step up'!$E$2,-B16,-C15,1)</f>
        <v>61910.905089596454</v>
      </c>
      <c r="E16" s="4"/>
      <c r="I16" s="3"/>
      <c r="J16" s="6"/>
    </row>
    <row r="17" spans="1:10" x14ac:dyDescent="0.25">
      <c r="A17">
        <v>16</v>
      </c>
      <c r="B17" s="3">
        <f>B16*(100%+'Step up'!$E$5)</f>
        <v>207.89281794113688</v>
      </c>
      <c r="C17" s="27">
        <f>FV(((1+'Step up'!$E$4)^(1/'Step up'!$E$2))-1,'Step up'!$E$2,-B17,-C16,1)</f>
        <v>71994.276925755301</v>
      </c>
      <c r="E17" s="4"/>
      <c r="I17" s="3"/>
      <c r="J17" s="6"/>
    </row>
    <row r="18" spans="1:10" x14ac:dyDescent="0.25">
      <c r="A18">
        <v>17</v>
      </c>
      <c r="B18" s="3">
        <f>B17*(100%+'Step up'!$E$5)</f>
        <v>218.28745883819374</v>
      </c>
      <c r="C18" s="27">
        <f>FV(((1+'Step up'!$E$4)^(1/'Step up'!$E$2))-1,'Step up'!$E$2,-B18,-C17,1)</f>
        <v>83420.35654352358</v>
      </c>
      <c r="E18" s="4"/>
      <c r="I18" s="3"/>
      <c r="J18" s="6"/>
    </row>
    <row r="19" spans="1:10" x14ac:dyDescent="0.25">
      <c r="A19">
        <v>18</v>
      </c>
      <c r="B19" s="3">
        <f>B18*(100%+'Step up'!$E$5)</f>
        <v>229.20183178010345</v>
      </c>
      <c r="C19" s="27">
        <f>FV(((1+'Step up'!$E$4)^(1/'Step up'!$E$2))-1,'Step up'!$E$2,-B19,-C18,1)</f>
        <v>96356.904034757958</v>
      </c>
      <c r="E19" s="4"/>
      <c r="I19" s="3"/>
      <c r="J19" s="6"/>
    </row>
    <row r="20" spans="1:10" x14ac:dyDescent="0.25">
      <c r="A20">
        <v>19</v>
      </c>
      <c r="B20" s="3">
        <f>B19*(100%+'Step up'!$E$5)</f>
        <v>240.66192336910862</v>
      </c>
      <c r="C20" s="27">
        <f>FV(((1+'Step up'!$E$4)^(1/'Step up'!$E$2))-1,'Step up'!$E$2,-B20,-C19,1)</f>
        <v>110992.14246024106</v>
      </c>
      <c r="E20" s="4"/>
      <c r="I20" s="3"/>
      <c r="J20" s="6"/>
    </row>
    <row r="21" spans="1:10" x14ac:dyDescent="0.25">
      <c r="A21">
        <v>20</v>
      </c>
      <c r="B21" s="3">
        <f>B20*(100%+'Step up'!$E$5)</f>
        <v>252.69501953756406</v>
      </c>
      <c r="C21" s="27">
        <f>FV(((1+'Step up'!$E$4)^(1/'Step up'!$E$2))-1,'Step up'!$E$2,-B21,-C20,1)</f>
        <v>127537.22999384774</v>
      </c>
      <c r="E21" s="4"/>
      <c r="I21" s="3"/>
      <c r="J21" s="6"/>
    </row>
    <row r="22" spans="1:10" x14ac:dyDescent="0.25">
      <c r="A22">
        <v>21</v>
      </c>
      <c r="B22" s="3">
        <f>B21*(100%+'Step up'!$E$5)</f>
        <v>265.32977051444226</v>
      </c>
      <c r="C22" s="27">
        <f>FV(((1+'Step up'!$E$4)^(1/'Step up'!$E$2))-1,'Step up'!$E$2,-B22,-C21,1)</f>
        <v>146229.02955340612</v>
      </c>
      <c r="E22" s="4"/>
      <c r="I22" s="3"/>
      <c r="J22" s="6"/>
    </row>
    <row r="23" spans="1:10" x14ac:dyDescent="0.25">
      <c r="A23">
        <v>22</v>
      </c>
      <c r="B23" s="3">
        <f>B22*(100%+'Step up'!$E$5)</f>
        <v>278.5962590401644</v>
      </c>
      <c r="C23" s="27">
        <f>FV(((1+'Step up'!$E$4)^(1/'Step up'!$E$2))-1,'Step up'!$E$2,-B23,-C22,1)</f>
        <v>167333.21165812635</v>
      </c>
      <c r="E23" s="4"/>
      <c r="I23" s="3"/>
      <c r="J23" s="6"/>
    </row>
    <row r="24" spans="1:10" x14ac:dyDescent="0.25">
      <c r="A24">
        <v>23</v>
      </c>
      <c r="B24" s="3">
        <f>B23*(100%+'Step up'!$E$5)</f>
        <v>292.5260719921726</v>
      </c>
      <c r="C24" s="27">
        <f>FV(((1+'Step up'!$E$4)^(1/'Step up'!$E$2))-1,'Step up'!$E$2,-B24,-C23,1)</f>
        <v>191147.73054332862</v>
      </c>
      <c r="E24" s="4"/>
      <c r="I24" s="3"/>
      <c r="J24" s="6"/>
    </row>
    <row r="25" spans="1:10" x14ac:dyDescent="0.25">
      <c r="A25">
        <v>24</v>
      </c>
      <c r="B25" s="3">
        <f>B24*(100%+'Step up'!$E$5)</f>
        <v>307.15237559178127</v>
      </c>
      <c r="C25" s="27">
        <f>FV(((1+'Step up'!$E$4)^(1/'Step up'!$E$2))-1,'Step up'!$E$2,-B25,-C24,1)</f>
        <v>218006.71836906654</v>
      </c>
      <c r="E25" s="4"/>
      <c r="I25" s="3"/>
      <c r="J25" s="6"/>
    </row>
    <row r="26" spans="1:10" x14ac:dyDescent="0.25">
      <c r="A26">
        <v>25</v>
      </c>
      <c r="B26" s="3">
        <f>B25*(100%+'Step up'!$E$5)</f>
        <v>322.50999437137034</v>
      </c>
      <c r="C26" s="27">
        <f>FV(((1+'Step up'!$E$4)^(1/'Step up'!$E$2))-1,'Step up'!$E$2,-B26,-C25,1)</f>
        <v>248284.84774191995</v>
      </c>
      <c r="E26" s="4"/>
      <c r="I26" s="3"/>
      <c r="J26" s="6"/>
    </row>
    <row r="27" spans="1:10" x14ac:dyDescent="0.25">
      <c r="A27">
        <v>26</v>
      </c>
      <c r="B27" s="3">
        <f>B26*(100%+'Step up'!$E$5)</f>
        <v>338.63549408993885</v>
      </c>
      <c r="C27" s="27">
        <f>FV(((1+'Step up'!$E$4)^(1/'Step up'!$E$2))-1,'Step up'!$E$2,-B27,-C26,1)</f>
        <v>282402.21879794408</v>
      </c>
      <c r="E27" s="4"/>
      <c r="I27" s="3"/>
      <c r="J27" s="6"/>
    </row>
    <row r="28" spans="1:10" x14ac:dyDescent="0.25">
      <c r="A28">
        <v>27</v>
      </c>
      <c r="B28" s="3">
        <f>B27*(100%+'Step up'!$E$5)</f>
        <v>355.56726879443579</v>
      </c>
      <c r="C28" s="27">
        <f>FV(((1+'Step up'!$E$4)^(1/'Step up'!$E$2))-1,'Step up'!$E$2,-B28,-C27,1)</f>
        <v>320829.83384704083</v>
      </c>
      <c r="E28" s="4"/>
      <c r="I28" s="3"/>
      <c r="J28" s="6"/>
    </row>
    <row r="29" spans="1:10" x14ac:dyDescent="0.25">
      <c r="A29">
        <v>28</v>
      </c>
      <c r="B29" s="3">
        <f>B28*(100%+'Step up'!$E$5)</f>
        <v>373.34563223415762</v>
      </c>
      <c r="C29" s="27">
        <f>FV(((1+'Step up'!$E$4)^(1/'Step up'!$E$2))-1,'Step up'!$E$2,-B29,-C28,1)</f>
        <v>364095.7301416964</v>
      </c>
      <c r="E29" s="4"/>
      <c r="I29" s="3"/>
      <c r="J29" s="6"/>
    </row>
    <row r="30" spans="1:10" x14ac:dyDescent="0.25">
      <c r="A30">
        <v>29</v>
      </c>
      <c r="B30" s="3">
        <f>B29*(100%+'Step up'!$E$5)</f>
        <v>392.01291384586551</v>
      </c>
      <c r="C30" s="27">
        <f>FV(((1+'Step up'!$E$4)^(1/'Step up'!$E$2))-1,'Step up'!$E$2,-B30,-C29,1)</f>
        <v>412791.84980336117</v>
      </c>
      <c r="E30" s="4"/>
      <c r="I30" s="3"/>
      <c r="J30" s="6"/>
    </row>
    <row r="31" spans="1:10" x14ac:dyDescent="0.25">
      <c r="A31">
        <v>30</v>
      </c>
      <c r="B31" s="3">
        <f>B30*(100%+'Step up'!$E$5)</f>
        <v>411.61355953815882</v>
      </c>
      <c r="C31" s="27">
        <f>FV(((1+'Step up'!$E$4)^(1/'Step up'!$E$2))-1,'Step up'!$E$2,-B31,-C30,1)</f>
        <v>467581.73542665888</v>
      </c>
      <c r="E31" s="4"/>
      <c r="I31" s="3"/>
      <c r="J31" s="6"/>
    </row>
    <row r="32" spans="1:10" x14ac:dyDescent="0.25">
      <c r="A32">
        <v>31</v>
      </c>
      <c r="B32" s="3">
        <f>B31*(100%+'Step up'!$E$5)</f>
        <v>432.19423751506679</v>
      </c>
      <c r="C32" s="27">
        <f>FV(((1+'Step up'!$E$4)^(1/'Step up'!$E$2))-1,'Step up'!$E$2,-B32,-C31,1)</f>
        <v>529209.15050709702</v>
      </c>
      <c r="E32" s="4"/>
      <c r="I32" s="3"/>
      <c r="J32" s="6"/>
    </row>
    <row r="33" spans="1:10" x14ac:dyDescent="0.25">
      <c r="A33">
        <v>32</v>
      </c>
      <c r="B33" s="3">
        <f>B32*(100%+'Step up'!$E$5)</f>
        <v>453.80394939082015</v>
      </c>
      <c r="C33" s="27">
        <f>FV(((1+'Step up'!$E$4)^(1/'Step up'!$E$2))-1,'Step up'!$E$2,-B33,-C32,1)</f>
        <v>598507.73573864973</v>
      </c>
      <c r="E33" s="4"/>
      <c r="I33" s="3"/>
      <c r="J33" s="6"/>
    </row>
    <row r="34" spans="1:10" x14ac:dyDescent="0.25">
      <c r="A34">
        <v>33</v>
      </c>
      <c r="B34" s="3">
        <f>B33*(100%+'Step up'!$E$5)</f>
        <v>476.49414686036118</v>
      </c>
      <c r="C34" s="27">
        <f>FV(((1+'Step up'!$E$4)^(1/'Step up'!$E$2))-1,'Step up'!$E$2,-B34,-C33,1)</f>
        <v>676411.82555652387</v>
      </c>
      <c r="E34" s="4"/>
      <c r="I34" s="3"/>
      <c r="J34" s="6"/>
    </row>
    <row r="35" spans="1:10" x14ac:dyDescent="0.25">
      <c r="A35">
        <v>34</v>
      </c>
      <c r="B35" s="3">
        <f>B34*(100%+'Step up'!$E$5)</f>
        <v>500.31885420337926</v>
      </c>
      <c r="C35" s="27">
        <f>FV(((1+'Step up'!$E$4)^(1/'Step up'!$E$2))-1,'Step up'!$E$2,-B35,-C34,1)</f>
        <v>763968.5642290049</v>
      </c>
      <c r="E35" s="4"/>
      <c r="I35" s="3"/>
      <c r="J35" s="6"/>
    </row>
    <row r="36" spans="1:10" x14ac:dyDescent="0.25">
      <c r="A36">
        <v>35</v>
      </c>
      <c r="B36" s="3">
        <f>B35*(100%+'Step up'!$E$5)</f>
        <v>525.33479691354819</v>
      </c>
      <c r="C36" s="27">
        <f>FV(((1+'Step up'!$E$4)^(1/'Step up'!$E$2))-1,'Step up'!$E$2,-B36,-C35,1)</f>
        <v>862351.47752246854</v>
      </c>
      <c r="E36" s="4"/>
      <c r="I36" s="3"/>
      <c r="J36" s="6"/>
    </row>
    <row r="37" spans="1:10" x14ac:dyDescent="0.25">
      <c r="A37">
        <v>36</v>
      </c>
      <c r="B37" s="3">
        <f>B36*(100%+'Step up'!$E$5)</f>
        <v>551.60153675922561</v>
      </c>
      <c r="C37" s="27">
        <f>FV(((1+'Step up'!$E$4)^(1/'Step up'!$E$2))-1,'Step up'!$E$2,-B37,-C36,1)</f>
        <v>972875.67469044705</v>
      </c>
      <c r="E37" s="4"/>
      <c r="I37" s="3"/>
      <c r="J37" s="6"/>
    </row>
    <row r="38" spans="1:10" x14ac:dyDescent="0.25">
      <c r="A38">
        <v>37</v>
      </c>
      <c r="B38" s="3">
        <f>B37*(100%+'Step up'!$E$5)</f>
        <v>579.18161359718692</v>
      </c>
      <c r="C38" s="27">
        <f>FV(((1+'Step up'!$E$4)^(1/'Step up'!$E$2))-1,'Step up'!$E$2,-B38,-C37,1)</f>
        <v>1097014.8765118474</v>
      </c>
      <c r="E38" s="4"/>
      <c r="I38" s="3"/>
      <c r="J38" s="6"/>
    </row>
    <row r="39" spans="1:10" x14ac:dyDescent="0.25">
      <c r="A39">
        <v>38</v>
      </c>
      <c r="B39" s="3">
        <f>B38*(100%+'Step up'!$E$5)</f>
        <v>608.14069427704635</v>
      </c>
      <c r="C39" s="27">
        <f>FV(((1+'Step up'!$E$4)^(1/'Step up'!$E$2))-1,'Step up'!$E$2,-B39,-C38,1)</f>
        <v>1236420.488594743</v>
      </c>
      <c r="E39" s="4"/>
      <c r="I39" s="3"/>
      <c r="J39" s="6"/>
    </row>
    <row r="40" spans="1:10" x14ac:dyDescent="0.25">
      <c r="A40">
        <v>39</v>
      </c>
      <c r="B40" s="3">
        <f>B39*(100%+'Step up'!$E$5)</f>
        <v>638.54772899089869</v>
      </c>
      <c r="C40" s="27">
        <f>FV(((1+'Step up'!$E$4)^(1/'Step up'!$E$2))-1,'Step up'!$E$2,-B40,-C39,1)</f>
        <v>1392942.9654726598</v>
      </c>
      <c r="E40" s="4"/>
      <c r="I40" s="3"/>
      <c r="J40" s="6"/>
    </row>
    <row r="41" spans="1:10" x14ac:dyDescent="0.25">
      <c r="A41">
        <v>40</v>
      </c>
      <c r="B41" s="3">
        <f>B40*(100%+'Step up'!$E$5)</f>
        <v>670.47511544044369</v>
      </c>
      <c r="C41" s="27">
        <f>FV(((1+'Step up'!$E$4)^(1/'Step up'!$E$2))-1,'Step up'!$E$2,-B41,-C40,1)</f>
        <v>1568655.7404882542</v>
      </c>
      <c r="E41" s="4"/>
      <c r="I41" s="3"/>
      <c r="J41" s="6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Equal</vt:lpstr>
      <vt:lpstr>Step up</vt:lpstr>
      <vt:lpstr>Working for step 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Aparna</dc:creator>
  <cp:lastModifiedBy>Aparna</cp:lastModifiedBy>
  <dcterms:created xsi:type="dcterms:W3CDTF">2019-04-08T01:35:05Z</dcterms:created>
  <dcterms:modified xsi:type="dcterms:W3CDTF">2019-04-09T02:49:55Z</dcterms:modified>
</cp:coreProperties>
</file>